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<sst xmlns="http://schemas.openxmlformats.org/spreadsheetml/2006/main" count="148" uniqueCount="104">
  <si>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Wyszczególnienie</t>
  </si>
  <si>
    <t>Plan</t>
  </si>
  <si>
    <t>% wyk</t>
  </si>
  <si>
    <t>B</t>
  </si>
  <si>
    <t>OGÓŁEM   DOCHODY :</t>
  </si>
  <si>
    <t>z tego:</t>
  </si>
  <si>
    <t>Dział 700 Rozdział 70001</t>
  </si>
  <si>
    <t>0690</t>
  </si>
  <si>
    <t>Wpływy z różnych opłat</t>
  </si>
  <si>
    <t>0750</t>
  </si>
  <si>
    <t>Dochody z najmu i dzierżawy składników majątkowych Skarbu Pańśtwa lub jednostek samorządu terytorialnego</t>
  </si>
  <si>
    <t>0830</t>
  </si>
  <si>
    <t>Wpływy z usług</t>
  </si>
  <si>
    <t>0920</t>
  </si>
  <si>
    <t>Odsetki od nieterminowych wpłat</t>
  </si>
  <si>
    <t>0970</t>
  </si>
  <si>
    <t xml:space="preserve">Wpływy z róznych dochodów </t>
  </si>
  <si>
    <t>Dział 700 Rozdział 70005</t>
  </si>
  <si>
    <t xml:space="preserve">  OGÓŁEM WYDATKI </t>
  </si>
  <si>
    <t>w tym:</t>
  </si>
  <si>
    <t>I. Wydatki bieżące *</t>
  </si>
  <si>
    <t>3020</t>
  </si>
  <si>
    <t>4010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</si>
  <si>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</si>
  <si>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</si>
  <si>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</si>
  <si>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</si>
  <si>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</si>
  <si>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</si>
  <si>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4140</t>
  </si>
  <si>
    <t>4170</t>
  </si>
  <si>
    <t>Wynagrodzenia bezosobowe</t>
  </si>
  <si>
    <t>4210</t>
  </si>
  <si>
    <t>Zakup materiałów i wyposażenia</t>
  </si>
  <si>
    <t>Zakup materiałów i wyposażenia zad 340</t>
  </si>
  <si>
    <t>4260</t>
  </si>
  <si>
    <t>Zakup energii</t>
  </si>
  <si>
    <t>4270</t>
  </si>
  <si>
    <t>Zakup usług remontowych</t>
  </si>
  <si>
    <t>Zakup usług remontowych zad 340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</si>
  <si>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</si>
  <si>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</si>
  <si>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</si>
  <si>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</si>
  <si>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</si>
  <si>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</si>
  <si>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</si>
  <si>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</si>
  <si>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</si>
  <si>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</si>
  <si>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4390</t>
  </si>
  <si>
    <t>Zakup usług obejmujących wykonanie ekspertyz, analiz i opinii</t>
  </si>
  <si>
    <t>4410</t>
  </si>
  <si>
    <t>Podróże służbowe krajowe</t>
  </si>
  <si>
    <t>4430</t>
  </si>
  <si>
    <t>Różne opłaty i składki</t>
  </si>
  <si>
    <t>4440</t>
  </si>
  <si>
    <t>4500</t>
  </si>
  <si>
    <t>4510</t>
  </si>
  <si>
    <t>Opłaty na rzecz budżetu państwa</t>
  </si>
  <si>
    <t>4520</t>
  </si>
  <si>
    <t>4610</t>
  </si>
  <si>
    <t>Koszty postępowania sądowego i prokuratorskiego</t>
  </si>
  <si>
    <t>4700</t>
  </si>
  <si>
    <t>4740</t>
  </si>
  <si>
    <t>4750</t>
  </si>
  <si>
    <t>Zakup materiałów i wyposażenia zad 342</t>
  </si>
  <si>
    <t>Zakup usług remontowych zad 342</t>
  </si>
  <si>
    <t>Opłaty z tytułu zakupu usług telekomunkacyjnych telefonii komórkowej</t>
  </si>
  <si>
    <t>II. Wydatki majątkowe</t>
  </si>
  <si>
    <t>Dział 700 Rozdzaiał 70001</t>
  </si>
  <si>
    <t>6050</t>
  </si>
  <si>
    <t>Dział 700 Rozdzaiał 70005</t>
  </si>
  <si>
    <t xml:space="preserve">zad 37 Modernizacja obiektu Wielkopolska 1 a </t>
  </si>
  <si>
    <t>zad 46 Modernizacja obiektu Pszczyńska 140</t>
  </si>
  <si>
    <t>zad 52 Modernizacja obiektu ul. 1 Maja 61</t>
  </si>
  <si>
    <t>zad 187 Modernizacja budynku przy ul. Gajowej 11 a</t>
  </si>
  <si>
    <t>Dział 921 Rozdział 92120</t>
  </si>
  <si>
    <t>Dział 852 Rozdział 85203</t>
  </si>
  <si>
    <t>Wydatki osobowe niezaliczone do wynagorodzeń</t>
  </si>
  <si>
    <t>Wynagrodzenia osobowe pracowników</t>
  </si>
  <si>
    <t>Wpłaty na Państowowy Fundusz Rehabilitacji Osób Niepełnosprawnych</t>
  </si>
  <si>
    <t>Zakup usług dostępu do sieci Internet</t>
  </si>
  <si>
    <t>Odpis na zakładowy fundusz świadczeń socjalnych</t>
  </si>
  <si>
    <t>Pozostałe podatki na rzecz budżetów jednostek samorządu terytorialnego</t>
  </si>
  <si>
    <t>Opłaty na rzecz budżetów jednostek samorządu terytorialnego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</si>
  <si>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</si>
  <si>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</si>
  <si>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</si>
  <si>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Modernizacja obiektu na potrzeby schroniska dla bezdomnych oraz przygotowanie koncepcji dla budynku socjalnego</t>
  </si>
  <si>
    <t>zad 61 Adaptacja pomieszczeń na lokale socjalne ul. Pszczyńska 292</t>
  </si>
  <si>
    <t>zad 95 Modernizacja budynku administrowanego ul. 1 Maja 55</t>
  </si>
  <si>
    <t>Par</t>
  </si>
  <si>
    <t>zad 92 Modernizacja budynku ul. Gagarina 108, 110, 112</t>
  </si>
  <si>
    <t>Dział 750 Rozdział 75022</t>
  </si>
  <si>
    <t>Opłaty z tytułu zakupu usług telekomunkacyjnych telefonii stacjonarnej</t>
  </si>
  <si>
    <t>zad 60 Modernizacja obiektu ul. Klubowa 2</t>
  </si>
  <si>
    <t>zad 131 Rekonstrukacja budynku użytkowego - kawiarenka letnia Witczaka 5 a</t>
  </si>
  <si>
    <t>0570</t>
  </si>
  <si>
    <t>0580</t>
  </si>
  <si>
    <t>Grzywny, mandaty i inne kary pieniężne od osób fizycznych</t>
  </si>
  <si>
    <t>Grzywny, mandaty i inne kary pieniężne od osób prawnych i innych jednostek organizacyjn ych</t>
  </si>
  <si>
    <t>Realizacja planu dochodów i wydatków za I półrocze 2009</t>
  </si>
  <si>
    <t>Wykonanie za I półrocze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</si>
</sst>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0"/>
      <color indexed="18"/>
      <name val="Arial CE"/>
      <family val="2"/>
    </font>
    <font>
      <b/>
      <sz val="10"/>
      <color indexed="20"/>
      <name val="Arial CE"/>
      <family val="2"/>
    </font>
    <font>
      <b/>
      <sz val="10"/>
      <color indexed="52"/>
      <name val="Arial CE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0"/>
      <color indexed="56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 CE"/>
      <family val="0"/>
    </font>
    <font>
      <b/>
      <sz val="12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7" tint="-0.24993999302387238"/>
      <name val="Arial CE"/>
      <family val="0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51" applyFont="1" applyBorder="1" applyAlignment="1">
      <alignment horizontal="center"/>
      <protection/>
    </xf>
    <xf numFmtId="0" fontId="6" fillId="0" borderId="10" xfId="51" applyFont="1" applyBorder="1" applyAlignment="1">
      <alignment horizontal="center" vertical="center"/>
      <protection/>
    </xf>
    <xf numFmtId="49" fontId="5" fillId="0" borderId="10" xfId="51" applyNumberFormat="1" applyFont="1" applyBorder="1" applyAlignment="1">
      <alignment horizontal="center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Border="1">
      <alignment/>
      <protection/>
    </xf>
    <xf numFmtId="49" fontId="3" fillId="0" borderId="10" xfId="51" applyNumberFormat="1" applyFont="1" applyBorder="1">
      <alignment/>
      <protection/>
    </xf>
    <xf numFmtId="0" fontId="4" fillId="0" borderId="10" xfId="51" applyFont="1" applyBorder="1" applyAlignment="1">
      <alignment horizontal="center"/>
      <protection/>
    </xf>
    <xf numFmtId="0" fontId="3" fillId="0" borderId="10" xfId="51" applyFont="1" applyBorder="1">
      <alignment/>
      <protection/>
    </xf>
    <xf numFmtId="49" fontId="3" fillId="0" borderId="10" xfId="51" applyNumberFormat="1" applyFont="1" applyBorder="1" applyAlignment="1">
      <alignment horizontal="center"/>
      <protection/>
    </xf>
    <xf numFmtId="0" fontId="11" fillId="0" borderId="10" xfId="51" applyFont="1" applyBorder="1" applyAlignment="1">
      <alignment horizontal="center"/>
      <protection/>
    </xf>
    <xf numFmtId="4" fontId="3" fillId="0" borderId="10" xfId="51" applyNumberFormat="1" applyFont="1" applyBorder="1">
      <alignment/>
      <protection/>
    </xf>
    <xf numFmtId="49" fontId="10" fillId="0" borderId="10" xfId="51" applyNumberFormat="1" applyFont="1" applyBorder="1">
      <alignment/>
      <protection/>
    </xf>
    <xf numFmtId="0" fontId="9" fillId="0" borderId="10" xfId="51" applyFont="1" applyBorder="1">
      <alignment/>
      <protection/>
    </xf>
    <xf numFmtId="4" fontId="9" fillId="0" borderId="10" xfId="51" applyNumberFormat="1" applyFont="1" applyBorder="1">
      <alignment/>
      <protection/>
    </xf>
    <xf numFmtId="0" fontId="3" fillId="0" borderId="10" xfId="51" applyFont="1" applyBorder="1" applyAlignment="1">
      <alignment wrapText="1"/>
      <protection/>
    </xf>
    <xf numFmtId="0" fontId="12" fillId="0" borderId="10" xfId="51" applyFont="1" applyBorder="1" applyAlignment="1">
      <alignment horizontal="center"/>
      <protection/>
    </xf>
    <xf numFmtId="0" fontId="7" fillId="0" borderId="10" xfId="51" applyFont="1" applyBorder="1">
      <alignment/>
      <protection/>
    </xf>
    <xf numFmtId="4" fontId="7" fillId="0" borderId="10" xfId="51" applyNumberFormat="1" applyFont="1" applyBorder="1">
      <alignment/>
      <protection/>
    </xf>
    <xf numFmtId="0" fontId="8" fillId="0" borderId="10" xfId="51" applyFont="1" applyBorder="1">
      <alignment/>
      <protection/>
    </xf>
    <xf numFmtId="4" fontId="8" fillId="0" borderId="10" xfId="51" applyNumberFormat="1" applyFont="1" applyBorder="1">
      <alignment/>
      <protection/>
    </xf>
    <xf numFmtId="4" fontId="2" fillId="0" borderId="10" xfId="51" applyNumberFormat="1" applyBorder="1">
      <alignment/>
      <protection/>
    </xf>
    <xf numFmtId="4" fontId="2" fillId="0" borderId="10" xfId="51" applyNumberFormat="1" applyFill="1" applyBorder="1">
      <alignment/>
      <protection/>
    </xf>
    <xf numFmtId="4" fontId="13" fillId="0" borderId="10" xfId="51" applyNumberFormat="1" applyFont="1" applyFill="1" applyBorder="1">
      <alignment/>
      <protection/>
    </xf>
    <xf numFmtId="4" fontId="2" fillId="0" borderId="10" xfId="51" applyNumberFormat="1" applyFont="1" applyBorder="1">
      <alignment/>
      <protection/>
    </xf>
    <xf numFmtId="4" fontId="12" fillId="0" borderId="10" xfId="51" applyNumberFormat="1" applyFont="1" applyBorder="1" applyAlignment="1">
      <alignment horizontal="center"/>
      <protection/>
    </xf>
    <xf numFmtId="4" fontId="3" fillId="0" borderId="10" xfId="51" applyNumberFormat="1" applyFont="1" applyBorder="1" applyAlignment="1">
      <alignment wrapText="1"/>
      <protection/>
    </xf>
    <xf numFmtId="4" fontId="11" fillId="0" borderId="10" xfId="51" applyNumberFormat="1" applyFont="1" applyBorder="1" applyAlignment="1">
      <alignment horizontal="center"/>
      <protection/>
    </xf>
    <xf numFmtId="0" fontId="14" fillId="0" borderId="10" xfId="51" applyFont="1" applyBorder="1" applyAlignment="1">
      <alignment horizontal="center"/>
      <protection/>
    </xf>
    <xf numFmtId="49" fontId="3" fillId="0" borderId="10" xfId="51" applyNumberFormat="1" applyFont="1" applyFill="1" applyBorder="1">
      <alignment/>
      <protection/>
    </xf>
    <xf numFmtId="0" fontId="3" fillId="0" borderId="10" xfId="51" applyFont="1" applyFill="1" applyBorder="1">
      <alignment/>
      <protection/>
    </xf>
    <xf numFmtId="4" fontId="3" fillId="0" borderId="10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center"/>
    </xf>
    <xf numFmtId="4" fontId="49" fillId="0" borderId="10" xfId="51" applyNumberFormat="1" applyFont="1" applyFill="1" applyBorder="1" applyAlignment="1">
      <alignment wrapText="1"/>
      <protection/>
    </xf>
    <xf numFmtId="2" fontId="3" fillId="0" borderId="10" xfId="51" applyNumberFormat="1" applyFont="1" applyBorder="1">
      <alignment/>
      <protection/>
    </xf>
    <xf numFmtId="2" fontId="3" fillId="0" borderId="10" xfId="51" applyNumberFormat="1" applyFont="1" applyBorder="1" applyAlignment="1">
      <alignment wrapText="1"/>
      <protection/>
    </xf>
    <xf numFmtId="0" fontId="50" fillId="0" borderId="11" xfId="0" applyFont="1" applyBorder="1" applyAlignment="1">
      <alignment horizontal="center" vertical="center"/>
    </xf>
    <xf numFmtId="0" fontId="14" fillId="0" borderId="10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64">
      <selection activeCell="G80" sqref="G80"/>
    </sheetView>
  </sheetViews>
  <sheetFormatPr defaultColWidth="8.796875" defaultRowHeight="14.25"/>
  <cols>
    <col min="1" max="1" width="4.3984375" style="0" bestFit="1" customWidth="1"/>
    <col min="2" max="2" width="47.19921875" style="0" bestFit="1" customWidth="1"/>
    <col min="3" max="3" width="11.09765625" style="0" bestFit="1" customWidth="1"/>
    <col min="4" max="4" width="13.19921875" style="0" customWidth="1"/>
    <col min="5" max="5" width="5.69921875" style="0" bestFit="1" customWidth="1"/>
  </cols>
  <sheetData>
    <row r="1" spans="1:5" s="33" customFormat="1" ht="32.25" customHeight="1">
      <c r="A1" s="37" t="s">
        <v>102</v>
      </c>
      <c r="B1" s="37"/>
      <c r="C1" s="37"/>
      <c r="D1" s="37"/>
      <c r="E1" s="37"/>
    </row>
    <row r="2" spans="1:5" ht="25.5">
      <c r="A2" s="4" t="s">
        <v>92</v>
      </c>
      <c r="B2" s="2" t="s">
        <v>0</v>
      </c>
      <c r="C2" s="2" t="s">
        <v>1</v>
      </c>
      <c r="D2" s="38" t="s">
        <v>103</v>
      </c>
      <c r="E2" s="28" t="s">
        <v>2</v>
      </c>
    </row>
    <row r="3" spans="1:5" ht="14.25">
      <c r="A3" s="3">
        <v>1</v>
      </c>
      <c r="B3" s="1">
        <v>2</v>
      </c>
      <c r="C3" s="1"/>
      <c r="D3" s="5"/>
      <c r="E3" s="5"/>
    </row>
    <row r="4" spans="1:5" ht="14.25">
      <c r="A4" s="6"/>
      <c r="B4" s="7" t="s">
        <v>3</v>
      </c>
      <c r="C4" s="7"/>
      <c r="D4" s="5"/>
      <c r="E4" s="5"/>
    </row>
    <row r="5" spans="1:5" ht="14.25">
      <c r="A5" s="9"/>
      <c r="B5" s="10" t="s">
        <v>4</v>
      </c>
      <c r="C5" s="27">
        <f>C7+C17</f>
        <v>10740082</v>
      </c>
      <c r="D5" s="27">
        <f>D7+D17</f>
        <v>5927588.83</v>
      </c>
      <c r="E5" s="21">
        <v>119.2512351225112</v>
      </c>
    </row>
    <row r="6" spans="1:5" ht="14.25">
      <c r="A6" s="6"/>
      <c r="B6" s="8" t="s">
        <v>5</v>
      </c>
      <c r="C6" s="8"/>
      <c r="D6" s="5"/>
      <c r="E6" s="21"/>
    </row>
    <row r="7" spans="1:5" ht="14.25">
      <c r="A7" s="12"/>
      <c r="B7" s="13" t="s">
        <v>6</v>
      </c>
      <c r="C7" s="14">
        <f>SUM(C8:C14)</f>
        <v>7345754</v>
      </c>
      <c r="D7" s="14">
        <f>SUM(D8:D14)</f>
        <v>4213171.85</v>
      </c>
      <c r="E7" s="21">
        <v>113.4667039285362</v>
      </c>
    </row>
    <row r="8" spans="1:5" ht="14.25">
      <c r="A8" s="12" t="s">
        <v>98</v>
      </c>
      <c r="B8" s="35" t="s">
        <v>100</v>
      </c>
      <c r="C8" s="11">
        <v>59000</v>
      </c>
      <c r="D8" s="11">
        <v>62733.94</v>
      </c>
      <c r="E8" s="21">
        <f>D8/C8</f>
        <v>1.0632871186440678</v>
      </c>
    </row>
    <row r="9" spans="1:5" ht="25.5">
      <c r="A9" s="12" t="s">
        <v>99</v>
      </c>
      <c r="B9" s="36" t="s">
        <v>101</v>
      </c>
      <c r="C9" s="11">
        <v>0</v>
      </c>
      <c r="D9" s="11">
        <v>15156.75</v>
      </c>
      <c r="E9" s="21">
        <v>0</v>
      </c>
    </row>
    <row r="10" spans="1:5" ht="14.25">
      <c r="A10" s="6" t="s">
        <v>7</v>
      </c>
      <c r="B10" s="8" t="s">
        <v>8</v>
      </c>
      <c r="C10" s="11">
        <v>0</v>
      </c>
      <c r="D10" s="24">
        <v>8317.32</v>
      </c>
      <c r="E10" s="21">
        <v>0</v>
      </c>
    </row>
    <row r="11" spans="1:5" ht="25.5">
      <c r="A11" s="9" t="s">
        <v>9</v>
      </c>
      <c r="B11" s="15" t="s">
        <v>10</v>
      </c>
      <c r="C11" s="26">
        <v>2501464</v>
      </c>
      <c r="D11" s="21">
        <v>1652267.37</v>
      </c>
      <c r="E11" s="21">
        <f>D11/C11</f>
        <v>0.6605201474016816</v>
      </c>
    </row>
    <row r="12" spans="1:5" ht="14.25">
      <c r="A12" s="6" t="s">
        <v>11</v>
      </c>
      <c r="B12" s="8" t="s">
        <v>12</v>
      </c>
      <c r="C12" s="11">
        <v>4739240</v>
      </c>
      <c r="D12" s="21">
        <v>2399179.66</v>
      </c>
      <c r="E12" s="21">
        <f>D12/C12</f>
        <v>0.5062372152497026</v>
      </c>
    </row>
    <row r="13" spans="1:5" ht="14.25">
      <c r="A13" s="6" t="s">
        <v>13</v>
      </c>
      <c r="B13" s="8" t="s">
        <v>14</v>
      </c>
      <c r="C13" s="11">
        <v>44000</v>
      </c>
      <c r="D13" s="21">
        <v>59134.96</v>
      </c>
      <c r="E13" s="21">
        <f>D13/C13</f>
        <v>1.3439763636363635</v>
      </c>
    </row>
    <row r="14" spans="1:5" ht="14.25">
      <c r="A14" s="6" t="s">
        <v>15</v>
      </c>
      <c r="B14" s="8" t="s">
        <v>16</v>
      </c>
      <c r="C14" s="11">
        <v>2050</v>
      </c>
      <c r="D14" s="22">
        <v>16381.85</v>
      </c>
      <c r="E14" s="21">
        <f>D14/C14</f>
        <v>7.9911463414634145</v>
      </c>
    </row>
    <row r="15" spans="1:5" ht="14.25">
      <c r="A15" s="6"/>
      <c r="B15" s="8"/>
      <c r="C15" s="11"/>
      <c r="D15" s="21"/>
      <c r="E15" s="21"/>
    </row>
    <row r="16" spans="1:5" ht="14.25">
      <c r="A16" s="6"/>
      <c r="B16" s="8"/>
      <c r="C16" s="11"/>
      <c r="D16" s="21"/>
      <c r="E16" s="21"/>
    </row>
    <row r="17" spans="1:5" ht="14.25">
      <c r="A17" s="6"/>
      <c r="B17" s="13" t="s">
        <v>17</v>
      </c>
      <c r="C17" s="14">
        <f>SUM(C18:C21)</f>
        <v>3394328</v>
      </c>
      <c r="D17" s="14">
        <f>SUM(D18:D21)</f>
        <v>1714416.98</v>
      </c>
      <c r="E17" s="21">
        <f>D17/C17</f>
        <v>0.5050828853310582</v>
      </c>
    </row>
    <row r="18" spans="1:5" ht="25.5">
      <c r="A18" s="6" t="s">
        <v>9</v>
      </c>
      <c r="B18" s="15" t="s">
        <v>10</v>
      </c>
      <c r="C18" s="26">
        <v>2323144</v>
      </c>
      <c r="D18" s="21">
        <v>1220699.41</v>
      </c>
      <c r="E18" s="21">
        <f aca="true" t="shared" si="0" ref="E18:E76">D18/C18</f>
        <v>0.525451461467735</v>
      </c>
    </row>
    <row r="19" spans="1:5" ht="14.25">
      <c r="A19" s="6" t="s">
        <v>11</v>
      </c>
      <c r="B19" s="15" t="s">
        <v>12</v>
      </c>
      <c r="C19" s="26">
        <v>1042530</v>
      </c>
      <c r="D19" s="21">
        <v>476457.72</v>
      </c>
      <c r="E19" s="21">
        <f t="shared" si="0"/>
        <v>0.45702063249978414</v>
      </c>
    </row>
    <row r="20" spans="1:5" ht="14.25">
      <c r="A20" s="6" t="s">
        <v>13</v>
      </c>
      <c r="B20" s="15" t="s">
        <v>14</v>
      </c>
      <c r="C20" s="26">
        <v>5000</v>
      </c>
      <c r="D20" s="21">
        <v>4630.84</v>
      </c>
      <c r="E20" s="21">
        <f t="shared" si="0"/>
        <v>0.926168</v>
      </c>
    </row>
    <row r="21" spans="1:5" ht="14.25">
      <c r="A21" s="6" t="s">
        <v>7</v>
      </c>
      <c r="B21" s="15" t="s">
        <v>8</v>
      </c>
      <c r="C21" s="26">
        <v>23654</v>
      </c>
      <c r="D21" s="22">
        <v>12629.01</v>
      </c>
      <c r="E21" s="21">
        <f t="shared" si="0"/>
        <v>0.5339058932950029</v>
      </c>
    </row>
    <row r="22" spans="1:5" ht="14.25">
      <c r="A22" s="6"/>
      <c r="B22" s="8"/>
      <c r="C22" s="11"/>
      <c r="D22" s="21"/>
      <c r="E22" s="21"/>
    </row>
    <row r="23" spans="1:5" ht="14.25">
      <c r="A23" s="9"/>
      <c r="B23" s="16" t="s">
        <v>18</v>
      </c>
      <c r="C23" s="25">
        <f>C25+C78</f>
        <v>18642648</v>
      </c>
      <c r="D23" s="25">
        <f>D25+D78</f>
        <v>8186811.679999999</v>
      </c>
      <c r="E23" s="21">
        <f t="shared" si="0"/>
        <v>0.4391442503232373</v>
      </c>
    </row>
    <row r="24" spans="1:5" ht="14.25">
      <c r="A24" s="6"/>
      <c r="B24" s="8" t="s">
        <v>19</v>
      </c>
      <c r="C24" s="11"/>
      <c r="D24" s="5"/>
      <c r="E24" s="21"/>
    </row>
    <row r="25" spans="1:5" ht="14.25">
      <c r="A25" s="6"/>
      <c r="B25" s="17" t="s">
        <v>20</v>
      </c>
      <c r="C25" s="18">
        <f>C27+C57+C69</f>
        <v>15322267</v>
      </c>
      <c r="D25" s="18">
        <f>D27+D57+D69</f>
        <v>6933723.259999999</v>
      </c>
      <c r="E25" s="21">
        <f t="shared" si="0"/>
        <v>0.4525259388835868</v>
      </c>
    </row>
    <row r="26" spans="1:5" ht="14.25">
      <c r="A26" s="6"/>
      <c r="B26" s="8" t="s">
        <v>5</v>
      </c>
      <c r="C26" s="11"/>
      <c r="D26" s="5"/>
      <c r="E26" s="21"/>
    </row>
    <row r="27" spans="1:5" ht="14.25">
      <c r="A27" s="6"/>
      <c r="B27" s="19" t="s">
        <v>6</v>
      </c>
      <c r="C27" s="20">
        <f>SUM(C28:C55)</f>
        <v>12810273</v>
      </c>
      <c r="D27" s="20">
        <f>SUM(D28:D55)</f>
        <v>6084175.019999999</v>
      </c>
      <c r="E27" s="21">
        <f t="shared" si="0"/>
        <v>0.4749449929755594</v>
      </c>
    </row>
    <row r="28" spans="1:5" ht="14.25">
      <c r="A28" s="6" t="s">
        <v>21</v>
      </c>
      <c r="B28" s="15" t="s">
        <v>79</v>
      </c>
      <c r="C28" s="26">
        <v>54000</v>
      </c>
      <c r="D28" s="21">
        <v>15480.17</v>
      </c>
      <c r="E28" s="21">
        <f t="shared" si="0"/>
        <v>0.2866698148148148</v>
      </c>
    </row>
    <row r="29" spans="1:5" s="32" customFormat="1" ht="14.25">
      <c r="A29" s="29" t="s">
        <v>22</v>
      </c>
      <c r="B29" s="30" t="s">
        <v>80</v>
      </c>
      <c r="C29" s="31">
        <v>2892058</v>
      </c>
      <c r="D29" s="22">
        <v>1417998.92</v>
      </c>
      <c r="E29" s="21">
        <f t="shared" si="0"/>
        <v>0.4903079122202943</v>
      </c>
    </row>
    <row r="30" spans="1:5" ht="14.25">
      <c r="A30" s="6" t="s">
        <v>23</v>
      </c>
      <c r="B30" s="8" t="s">
        <v>24</v>
      </c>
      <c r="C30" s="11">
        <v>212744</v>
      </c>
      <c r="D30" s="21">
        <v>199575.3</v>
      </c>
      <c r="E30" s="21">
        <f t="shared" si="0"/>
        <v>0.9381007219945098</v>
      </c>
    </row>
    <row r="31" spans="1:5" ht="14.25">
      <c r="A31" s="6" t="s">
        <v>25</v>
      </c>
      <c r="B31" s="8" t="s">
        <v>26</v>
      </c>
      <c r="C31" s="11">
        <v>455476</v>
      </c>
      <c r="D31" s="22">
        <v>243478.26</v>
      </c>
      <c r="E31" s="21">
        <f t="shared" si="0"/>
        <v>0.5345578252202092</v>
      </c>
    </row>
    <row r="32" spans="1:5" ht="14.25">
      <c r="A32" s="6" t="s">
        <v>27</v>
      </c>
      <c r="B32" s="8" t="s">
        <v>28</v>
      </c>
      <c r="C32" s="11">
        <v>72745</v>
      </c>
      <c r="D32" s="22">
        <v>38530.33</v>
      </c>
      <c r="E32" s="21">
        <f t="shared" si="0"/>
        <v>0.5296629321602859</v>
      </c>
    </row>
    <row r="33" spans="1:5" ht="25.5">
      <c r="A33" s="6" t="s">
        <v>29</v>
      </c>
      <c r="B33" s="15" t="s">
        <v>81</v>
      </c>
      <c r="C33" s="26">
        <v>19400</v>
      </c>
      <c r="D33" s="22">
        <v>8891</v>
      </c>
      <c r="E33" s="21">
        <f t="shared" si="0"/>
        <v>0.45829896907216494</v>
      </c>
    </row>
    <row r="34" spans="1:5" ht="14.25">
      <c r="A34" s="6" t="s">
        <v>30</v>
      </c>
      <c r="B34" s="8" t="s">
        <v>31</v>
      </c>
      <c r="C34" s="11">
        <v>41000</v>
      </c>
      <c r="D34" s="22">
        <v>21771.38</v>
      </c>
      <c r="E34" s="21">
        <f t="shared" si="0"/>
        <v>0.5310092682926829</v>
      </c>
    </row>
    <row r="35" spans="1:5" ht="14.25">
      <c r="A35" s="6" t="s">
        <v>32</v>
      </c>
      <c r="B35" s="8" t="s">
        <v>33</v>
      </c>
      <c r="C35" s="11">
        <v>203145</v>
      </c>
      <c r="D35" s="22">
        <v>74302.42</v>
      </c>
      <c r="E35" s="21">
        <f t="shared" si="0"/>
        <v>0.36576051588766645</v>
      </c>
    </row>
    <row r="36" spans="1:5" ht="14.25">
      <c r="A36" s="6" t="s">
        <v>32</v>
      </c>
      <c r="B36" s="8" t="s">
        <v>34</v>
      </c>
      <c r="C36" s="11">
        <v>219204</v>
      </c>
      <c r="D36" s="22">
        <v>59181.91</v>
      </c>
      <c r="E36" s="21">
        <f t="shared" si="0"/>
        <v>0.26998553858506236</v>
      </c>
    </row>
    <row r="37" spans="1:5" ht="14.25">
      <c r="A37" s="6" t="s">
        <v>35</v>
      </c>
      <c r="B37" s="8" t="s">
        <v>36</v>
      </c>
      <c r="C37" s="11">
        <v>3635678</v>
      </c>
      <c r="D37" s="22">
        <v>1946461.68</v>
      </c>
      <c r="E37" s="21">
        <f t="shared" si="0"/>
        <v>0.5353779075044599</v>
      </c>
    </row>
    <row r="38" spans="1:5" ht="14.25">
      <c r="A38" s="6" t="s">
        <v>37</v>
      </c>
      <c r="B38" s="8" t="s">
        <v>38</v>
      </c>
      <c r="C38" s="11">
        <v>33773</v>
      </c>
      <c r="D38" s="22">
        <v>7252.31</v>
      </c>
      <c r="E38" s="21">
        <f t="shared" si="0"/>
        <v>0.21473692002487196</v>
      </c>
    </row>
    <row r="39" spans="1:5" ht="14.25">
      <c r="A39" s="6" t="s">
        <v>37</v>
      </c>
      <c r="B39" s="8" t="s">
        <v>39</v>
      </c>
      <c r="C39" s="11">
        <v>1793017</v>
      </c>
      <c r="D39" s="22">
        <v>329405.14</v>
      </c>
      <c r="E39" s="21">
        <f t="shared" si="0"/>
        <v>0.18371556990257204</v>
      </c>
    </row>
    <row r="40" spans="1:5" ht="14.25">
      <c r="A40" s="6" t="s">
        <v>40</v>
      </c>
      <c r="B40" s="8" t="s">
        <v>41</v>
      </c>
      <c r="C40" s="11">
        <v>9609</v>
      </c>
      <c r="D40" s="22">
        <v>4997</v>
      </c>
      <c r="E40" s="21">
        <f t="shared" si="0"/>
        <v>0.5200333021126028</v>
      </c>
    </row>
    <row r="41" spans="1:5" ht="14.25">
      <c r="A41" s="6" t="s">
        <v>42</v>
      </c>
      <c r="B41" s="8" t="s">
        <v>43</v>
      </c>
      <c r="C41" s="11">
        <v>2843546</v>
      </c>
      <c r="D41" s="22">
        <v>1529227.33</v>
      </c>
      <c r="E41" s="21">
        <f t="shared" si="0"/>
        <v>0.5377888488528056</v>
      </c>
    </row>
    <row r="42" spans="1:5" ht="14.25">
      <c r="A42" s="6" t="s">
        <v>44</v>
      </c>
      <c r="B42" s="8" t="s">
        <v>82</v>
      </c>
      <c r="C42" s="11">
        <v>3500</v>
      </c>
      <c r="D42" s="22">
        <v>1403.92</v>
      </c>
      <c r="E42" s="21">
        <f t="shared" si="0"/>
        <v>0.40112000000000003</v>
      </c>
    </row>
    <row r="43" spans="1:5" ht="25.5">
      <c r="A43" s="6" t="s">
        <v>46</v>
      </c>
      <c r="B43" s="15" t="s">
        <v>47</v>
      </c>
      <c r="C43" s="26">
        <v>15400</v>
      </c>
      <c r="D43" s="22">
        <v>6995.68</v>
      </c>
      <c r="E43" s="21">
        <f t="shared" si="0"/>
        <v>0.4542649350649351</v>
      </c>
    </row>
    <row r="44" spans="1:5" ht="25.5">
      <c r="A44" s="6" t="s">
        <v>48</v>
      </c>
      <c r="B44" s="15" t="s">
        <v>49</v>
      </c>
      <c r="C44" s="26">
        <v>17000</v>
      </c>
      <c r="D44" s="22">
        <v>6327.52</v>
      </c>
      <c r="E44" s="21">
        <f t="shared" si="0"/>
        <v>0.37220705882352945</v>
      </c>
    </row>
    <row r="45" spans="1:5" ht="25.5">
      <c r="A45" s="6" t="s">
        <v>50</v>
      </c>
      <c r="B45" s="15" t="s">
        <v>51</v>
      </c>
      <c r="C45" s="26">
        <v>800</v>
      </c>
      <c r="D45" s="22">
        <v>0</v>
      </c>
      <c r="E45" s="21">
        <f t="shared" si="0"/>
        <v>0</v>
      </c>
    </row>
    <row r="46" spans="1:5" ht="14.25">
      <c r="A46" s="6" t="s">
        <v>52</v>
      </c>
      <c r="B46" s="8" t="s">
        <v>53</v>
      </c>
      <c r="C46" s="11">
        <v>14698</v>
      </c>
      <c r="D46" s="22">
        <v>10469.81</v>
      </c>
      <c r="E46" s="21">
        <f t="shared" si="0"/>
        <v>0.7123288882841202</v>
      </c>
    </row>
    <row r="47" spans="1:5" ht="14.25">
      <c r="A47" s="6" t="s">
        <v>54</v>
      </c>
      <c r="B47" s="8" t="s">
        <v>55</v>
      </c>
      <c r="C47" s="11">
        <v>30377</v>
      </c>
      <c r="D47" s="22">
        <v>24919.2</v>
      </c>
      <c r="E47" s="21">
        <f t="shared" si="0"/>
        <v>0.8203311716100997</v>
      </c>
    </row>
    <row r="48" spans="1:5" ht="14.25">
      <c r="A48" s="6" t="s">
        <v>56</v>
      </c>
      <c r="B48" s="8" t="s">
        <v>83</v>
      </c>
      <c r="C48" s="11">
        <v>84617</v>
      </c>
      <c r="D48" s="22">
        <v>70002.75</v>
      </c>
      <c r="E48" s="21">
        <f t="shared" si="0"/>
        <v>0.8272894335653592</v>
      </c>
    </row>
    <row r="49" spans="1:5" ht="25.5">
      <c r="A49" s="6" t="s">
        <v>57</v>
      </c>
      <c r="B49" s="15" t="s">
        <v>84</v>
      </c>
      <c r="C49" s="26">
        <v>570</v>
      </c>
      <c r="D49" s="22">
        <v>506</v>
      </c>
      <c r="E49" s="21">
        <f t="shared" si="0"/>
        <v>0.887719298245614</v>
      </c>
    </row>
    <row r="50" spans="1:5" ht="14.25">
      <c r="A50" s="6" t="s">
        <v>58</v>
      </c>
      <c r="B50" s="15" t="s">
        <v>59</v>
      </c>
      <c r="C50" s="26">
        <v>225</v>
      </c>
      <c r="D50" s="22">
        <v>0</v>
      </c>
      <c r="E50" s="21">
        <f t="shared" si="0"/>
        <v>0</v>
      </c>
    </row>
    <row r="51" spans="1:5" ht="14.25">
      <c r="A51" s="6" t="s">
        <v>60</v>
      </c>
      <c r="B51" s="15" t="s">
        <v>85</v>
      </c>
      <c r="C51" s="26">
        <v>9576</v>
      </c>
      <c r="D51" s="22">
        <v>7581</v>
      </c>
      <c r="E51" s="21">
        <f t="shared" si="0"/>
        <v>0.7916666666666666</v>
      </c>
    </row>
    <row r="52" spans="1:5" ht="14.25">
      <c r="A52" s="6" t="s">
        <v>61</v>
      </c>
      <c r="B52" s="15" t="s">
        <v>62</v>
      </c>
      <c r="C52" s="26">
        <v>58102</v>
      </c>
      <c r="D52" s="22">
        <v>23720.85</v>
      </c>
      <c r="E52" s="21">
        <f t="shared" si="0"/>
        <v>0.4082621940724932</v>
      </c>
    </row>
    <row r="53" spans="1:5" ht="25.5">
      <c r="A53" s="6" t="s">
        <v>63</v>
      </c>
      <c r="B53" s="15" t="s">
        <v>86</v>
      </c>
      <c r="C53" s="26">
        <v>42710</v>
      </c>
      <c r="D53" s="22">
        <v>9468.66</v>
      </c>
      <c r="E53" s="21">
        <f t="shared" si="0"/>
        <v>0.22169655818309528</v>
      </c>
    </row>
    <row r="54" spans="1:5" ht="25.5">
      <c r="A54" s="6" t="s">
        <v>64</v>
      </c>
      <c r="B54" s="15" t="s">
        <v>87</v>
      </c>
      <c r="C54" s="26">
        <v>8200</v>
      </c>
      <c r="D54" s="23">
        <v>4915.28</v>
      </c>
      <c r="E54" s="21">
        <f t="shared" si="0"/>
        <v>0.5994243902439024</v>
      </c>
    </row>
    <row r="55" spans="1:5" ht="14.25">
      <c r="A55" s="6" t="s">
        <v>65</v>
      </c>
      <c r="B55" s="15" t="s">
        <v>88</v>
      </c>
      <c r="C55" s="26">
        <v>39103</v>
      </c>
      <c r="D55" s="22">
        <v>21311.2</v>
      </c>
      <c r="E55" s="21">
        <f t="shared" si="0"/>
        <v>0.5450016622765517</v>
      </c>
    </row>
    <row r="56" spans="1:5" ht="14.25">
      <c r="A56" s="6"/>
      <c r="B56" s="15"/>
      <c r="C56" s="26"/>
      <c r="D56" s="5"/>
      <c r="E56" s="21"/>
    </row>
    <row r="57" spans="1:5" ht="14.25">
      <c r="A57" s="6"/>
      <c r="B57" s="19" t="s">
        <v>17</v>
      </c>
      <c r="C57" s="20">
        <f>SUM(C58:C67)</f>
        <v>2437730</v>
      </c>
      <c r="D57" s="20">
        <f>SUM(D58:D67)</f>
        <v>827980.7</v>
      </c>
      <c r="E57" s="21">
        <f t="shared" si="0"/>
        <v>0.3396523404971018</v>
      </c>
    </row>
    <row r="58" spans="1:5" ht="14.25">
      <c r="A58" s="6" t="s">
        <v>32</v>
      </c>
      <c r="B58" s="15" t="s">
        <v>33</v>
      </c>
      <c r="C58" s="26">
        <v>33134</v>
      </c>
      <c r="D58" s="21">
        <v>2563.77</v>
      </c>
      <c r="E58" s="21">
        <f t="shared" si="0"/>
        <v>0.07737580732782036</v>
      </c>
    </row>
    <row r="59" spans="1:5" ht="14.25">
      <c r="A59" s="6" t="s">
        <v>32</v>
      </c>
      <c r="B59" s="15" t="s">
        <v>66</v>
      </c>
      <c r="C59" s="26">
        <v>23179</v>
      </c>
      <c r="D59" s="21">
        <v>4599.59</v>
      </c>
      <c r="E59" s="21">
        <f t="shared" si="0"/>
        <v>0.19843781008671643</v>
      </c>
    </row>
    <row r="60" spans="1:5" ht="14.25">
      <c r="A60" s="6" t="s">
        <v>35</v>
      </c>
      <c r="B60" s="15" t="s">
        <v>36</v>
      </c>
      <c r="C60" s="26">
        <v>1038507</v>
      </c>
      <c r="D60" s="22">
        <v>604634.61</v>
      </c>
      <c r="E60" s="21">
        <f t="shared" si="0"/>
        <v>0.5822152474658332</v>
      </c>
    </row>
    <row r="61" spans="1:5" ht="14.25">
      <c r="A61" s="6" t="s">
        <v>37</v>
      </c>
      <c r="B61" s="15" t="s">
        <v>38</v>
      </c>
      <c r="C61" s="26">
        <v>27276</v>
      </c>
      <c r="D61" s="22">
        <v>6865.71</v>
      </c>
      <c r="E61" s="21">
        <f t="shared" si="0"/>
        <v>0.2517124945006599</v>
      </c>
    </row>
    <row r="62" spans="1:5" ht="14.25">
      <c r="A62" s="6" t="s">
        <v>37</v>
      </c>
      <c r="B62" s="15" t="s">
        <v>67</v>
      </c>
      <c r="C62" s="26">
        <v>902600</v>
      </c>
      <c r="D62" s="22">
        <v>46316.39</v>
      </c>
      <c r="E62" s="21">
        <f t="shared" si="0"/>
        <v>0.05131441391535564</v>
      </c>
    </row>
    <row r="63" spans="1:5" ht="14.25">
      <c r="A63" s="6" t="s">
        <v>42</v>
      </c>
      <c r="B63" s="15" t="s">
        <v>43</v>
      </c>
      <c r="C63" s="26">
        <v>356823</v>
      </c>
      <c r="D63" s="22">
        <v>129592.55</v>
      </c>
      <c r="E63" s="21">
        <f t="shared" si="0"/>
        <v>0.3631844079557652</v>
      </c>
    </row>
    <row r="64" spans="1:5" ht="14.25">
      <c r="A64" s="6" t="s">
        <v>44</v>
      </c>
      <c r="B64" s="15" t="s">
        <v>45</v>
      </c>
      <c r="C64" s="26">
        <v>7400</v>
      </c>
      <c r="D64" s="22">
        <v>1475.91</v>
      </c>
      <c r="E64" s="21">
        <f t="shared" si="0"/>
        <v>0.19944729729729732</v>
      </c>
    </row>
    <row r="65" spans="1:5" ht="25.5">
      <c r="A65" s="6" t="s">
        <v>46</v>
      </c>
      <c r="B65" s="15" t="s">
        <v>68</v>
      </c>
      <c r="C65" s="26">
        <v>3000</v>
      </c>
      <c r="D65" s="22">
        <v>977.33</v>
      </c>
      <c r="E65" s="21">
        <f t="shared" si="0"/>
        <v>0.32577666666666666</v>
      </c>
    </row>
    <row r="66" spans="1:5" ht="25.5">
      <c r="A66" s="6" t="s">
        <v>48</v>
      </c>
      <c r="B66" s="15" t="s">
        <v>49</v>
      </c>
      <c r="C66" s="26">
        <v>10800</v>
      </c>
      <c r="D66" s="22">
        <v>2791.88</v>
      </c>
      <c r="E66" s="21">
        <f t="shared" si="0"/>
        <v>0.2585074074074074</v>
      </c>
    </row>
    <row r="67" spans="1:5" ht="14.25">
      <c r="A67" s="6" t="s">
        <v>54</v>
      </c>
      <c r="B67" s="15" t="s">
        <v>55</v>
      </c>
      <c r="C67" s="26">
        <v>35011</v>
      </c>
      <c r="D67" s="22">
        <v>28162.96</v>
      </c>
      <c r="E67" s="21">
        <f t="shared" si="0"/>
        <v>0.8044031875696209</v>
      </c>
    </row>
    <row r="68" spans="1:5" ht="14.25">
      <c r="A68" s="6"/>
      <c r="B68" s="15"/>
      <c r="C68" s="26"/>
      <c r="D68" s="24"/>
      <c r="E68" s="21"/>
    </row>
    <row r="69" spans="1:5" ht="14.25">
      <c r="A69" s="6"/>
      <c r="B69" s="19" t="s">
        <v>94</v>
      </c>
      <c r="C69" s="34">
        <f>SUM(C70:C76)</f>
        <v>74264</v>
      </c>
      <c r="D69" s="34">
        <f>SUM(D70:D76)</f>
        <v>21567.54</v>
      </c>
      <c r="E69" s="21">
        <f t="shared" si="0"/>
        <v>0.2904171604007325</v>
      </c>
    </row>
    <row r="70" spans="1:5" ht="14.25">
      <c r="A70" s="6" t="s">
        <v>32</v>
      </c>
      <c r="B70" s="15" t="s">
        <v>33</v>
      </c>
      <c r="C70" s="26">
        <v>22844</v>
      </c>
      <c r="D70" s="21">
        <v>1305</v>
      </c>
      <c r="E70" s="21">
        <f t="shared" si="0"/>
        <v>0.057126597793731394</v>
      </c>
    </row>
    <row r="71" spans="1:5" ht="14.25">
      <c r="A71" s="6" t="s">
        <v>35</v>
      </c>
      <c r="B71" s="15" t="s">
        <v>36</v>
      </c>
      <c r="C71" s="26">
        <v>26436</v>
      </c>
      <c r="D71" s="22">
        <v>11293.39</v>
      </c>
      <c r="E71" s="21">
        <f t="shared" si="0"/>
        <v>0.4271973823573914</v>
      </c>
    </row>
    <row r="72" spans="1:5" ht="14.25">
      <c r="A72" s="6" t="s">
        <v>37</v>
      </c>
      <c r="B72" s="15" t="s">
        <v>38</v>
      </c>
      <c r="C72" s="26">
        <v>398</v>
      </c>
      <c r="D72" s="22">
        <v>128.1</v>
      </c>
      <c r="E72" s="21">
        <f t="shared" si="0"/>
        <v>0.32185929648241207</v>
      </c>
    </row>
    <row r="73" spans="1:5" ht="14.25">
      <c r="A73" s="6" t="s">
        <v>42</v>
      </c>
      <c r="B73" s="15" t="s">
        <v>43</v>
      </c>
      <c r="C73" s="26">
        <v>21758</v>
      </c>
      <c r="D73" s="22">
        <v>7117.36</v>
      </c>
      <c r="E73" s="21">
        <f t="shared" si="0"/>
        <v>0.3271146245059288</v>
      </c>
    </row>
    <row r="74" spans="1:5" ht="14.25">
      <c r="A74" s="6" t="s">
        <v>44</v>
      </c>
      <c r="B74" s="15" t="s">
        <v>45</v>
      </c>
      <c r="C74" s="26">
        <v>1020</v>
      </c>
      <c r="D74" s="22">
        <v>450.15</v>
      </c>
      <c r="E74" s="21">
        <f t="shared" si="0"/>
        <v>0.44132352941176467</v>
      </c>
    </row>
    <row r="75" spans="1:5" ht="25.5">
      <c r="A75" s="6" t="s">
        <v>48</v>
      </c>
      <c r="B75" s="15" t="s">
        <v>95</v>
      </c>
      <c r="C75" s="26">
        <v>1080</v>
      </c>
      <c r="D75" s="22">
        <v>545.54</v>
      </c>
      <c r="E75" s="21">
        <f t="shared" si="0"/>
        <v>0.5051296296296296</v>
      </c>
    </row>
    <row r="76" spans="1:5" ht="14.25">
      <c r="A76" s="6" t="s">
        <v>54</v>
      </c>
      <c r="B76" s="15" t="s">
        <v>55</v>
      </c>
      <c r="C76" s="26">
        <v>728</v>
      </c>
      <c r="D76" s="22">
        <v>728</v>
      </c>
      <c r="E76" s="21">
        <f t="shared" si="0"/>
        <v>1</v>
      </c>
    </row>
    <row r="77" spans="1:5" ht="14.25">
      <c r="A77" s="6"/>
      <c r="B77" s="15"/>
      <c r="C77" s="15"/>
      <c r="D77" s="24"/>
      <c r="E77" s="21"/>
    </row>
    <row r="78" spans="1:5" ht="14.25">
      <c r="A78" s="6"/>
      <c r="B78" s="17" t="s">
        <v>69</v>
      </c>
      <c r="C78" s="18">
        <f>C80+C83+C89+C92</f>
        <v>3320381</v>
      </c>
      <c r="D78" s="18">
        <f>D80+D83+D89+D92</f>
        <v>1253088.42</v>
      </c>
      <c r="E78" s="21">
        <f aca="true" t="shared" si="1" ref="E78:E93">D78/C78</f>
        <v>0.3773929618317898</v>
      </c>
    </row>
    <row r="79" spans="1:5" ht="14.25">
      <c r="A79" s="9"/>
      <c r="B79" s="8" t="s">
        <v>5</v>
      </c>
      <c r="C79" s="8"/>
      <c r="D79" s="21"/>
      <c r="E79" s="21"/>
    </row>
    <row r="80" spans="1:5" ht="14.25">
      <c r="A80" s="9"/>
      <c r="B80" s="19" t="s">
        <v>70</v>
      </c>
      <c r="C80" s="20">
        <f>SUM(C81:C82)</f>
        <v>2215175</v>
      </c>
      <c r="D80" s="20">
        <f>SUM(D81:D82)</f>
        <v>1195347.38</v>
      </c>
      <c r="E80" s="21">
        <f t="shared" si="1"/>
        <v>0.5396175832609161</v>
      </c>
    </row>
    <row r="81" spans="1:5" ht="25.5">
      <c r="A81" s="6"/>
      <c r="B81" s="15" t="s">
        <v>90</v>
      </c>
      <c r="C81" s="26">
        <v>2015175</v>
      </c>
      <c r="D81" s="21">
        <v>1195347.38</v>
      </c>
      <c r="E81" s="21">
        <f t="shared" si="1"/>
        <v>0.593172989938839</v>
      </c>
    </row>
    <row r="82" spans="1:5" ht="14.25">
      <c r="A82" s="6"/>
      <c r="B82" s="8" t="s">
        <v>93</v>
      </c>
      <c r="C82" s="11">
        <v>200000</v>
      </c>
      <c r="D82" s="21">
        <v>0</v>
      </c>
      <c r="E82" s="21">
        <f t="shared" si="1"/>
        <v>0</v>
      </c>
    </row>
    <row r="83" spans="1:5" ht="14.25">
      <c r="A83" s="6"/>
      <c r="B83" s="19" t="s">
        <v>72</v>
      </c>
      <c r="C83" s="20">
        <f>SUM(C84:C88)</f>
        <v>805206</v>
      </c>
      <c r="D83" s="20">
        <f>SUM(D84:D88)</f>
        <v>0</v>
      </c>
      <c r="E83" s="21">
        <f t="shared" si="1"/>
        <v>0</v>
      </c>
    </row>
    <row r="84" spans="1:5" ht="14.25">
      <c r="A84" s="6"/>
      <c r="B84" s="8" t="s">
        <v>73</v>
      </c>
      <c r="C84" s="11">
        <v>309805</v>
      </c>
      <c r="D84" s="24">
        <v>0</v>
      </c>
      <c r="E84" s="21">
        <f t="shared" si="1"/>
        <v>0</v>
      </c>
    </row>
    <row r="85" spans="1:5" ht="14.25">
      <c r="A85" s="6"/>
      <c r="B85" s="8" t="s">
        <v>74</v>
      </c>
      <c r="C85" s="11">
        <v>80000</v>
      </c>
      <c r="D85" s="24">
        <v>0</v>
      </c>
      <c r="E85" s="21">
        <f t="shared" si="1"/>
        <v>0</v>
      </c>
    </row>
    <row r="86" spans="1:5" ht="14.25">
      <c r="A86" s="6"/>
      <c r="B86" s="8" t="s">
        <v>75</v>
      </c>
      <c r="C86" s="11">
        <v>167101</v>
      </c>
      <c r="D86" s="24">
        <v>0</v>
      </c>
      <c r="E86" s="21">
        <f t="shared" si="1"/>
        <v>0</v>
      </c>
    </row>
    <row r="87" spans="1:5" ht="14.25">
      <c r="A87" s="6"/>
      <c r="B87" s="8" t="s">
        <v>91</v>
      </c>
      <c r="C87" s="11">
        <v>100000</v>
      </c>
      <c r="D87" s="24">
        <v>0</v>
      </c>
      <c r="E87" s="21">
        <f t="shared" si="1"/>
        <v>0</v>
      </c>
    </row>
    <row r="88" spans="1:5" ht="14.25">
      <c r="A88" s="6"/>
      <c r="B88" s="8" t="s">
        <v>76</v>
      </c>
      <c r="C88" s="11">
        <v>148300</v>
      </c>
      <c r="D88" s="24">
        <v>0</v>
      </c>
      <c r="E88" s="21">
        <f t="shared" si="1"/>
        <v>0</v>
      </c>
    </row>
    <row r="89" spans="1:5" ht="14.25">
      <c r="A89" s="6"/>
      <c r="B89" s="19" t="s">
        <v>77</v>
      </c>
      <c r="C89" s="20">
        <f>C90+C91</f>
        <v>220000</v>
      </c>
      <c r="D89" s="20">
        <f>D90</f>
        <v>57741.04</v>
      </c>
      <c r="E89" s="21">
        <f t="shared" si="1"/>
        <v>0.2624592727272727</v>
      </c>
    </row>
    <row r="90" spans="1:5" ht="14.25">
      <c r="A90" s="6" t="s">
        <v>71</v>
      </c>
      <c r="B90" s="8" t="s">
        <v>96</v>
      </c>
      <c r="C90" s="11">
        <v>200000</v>
      </c>
      <c r="D90" s="21">
        <v>57741.04</v>
      </c>
      <c r="E90" s="21">
        <f t="shared" si="1"/>
        <v>0.2887052</v>
      </c>
    </row>
    <row r="91" spans="1:5" ht="25.5">
      <c r="A91" s="6"/>
      <c r="B91" s="15" t="s">
        <v>97</v>
      </c>
      <c r="C91" s="11">
        <v>20000</v>
      </c>
      <c r="D91" s="21">
        <v>0</v>
      </c>
      <c r="E91" s="21">
        <f t="shared" si="1"/>
        <v>0</v>
      </c>
    </row>
    <row r="92" spans="1:5" ht="14.25">
      <c r="A92" s="6"/>
      <c r="B92" s="19" t="s">
        <v>78</v>
      </c>
      <c r="C92" s="20">
        <f>C93</f>
        <v>80000</v>
      </c>
      <c r="D92" s="20">
        <f>D93</f>
        <v>0</v>
      </c>
      <c r="E92" s="21">
        <f t="shared" si="1"/>
        <v>0</v>
      </c>
    </row>
    <row r="93" spans="1:5" ht="25.5">
      <c r="A93" s="6" t="s">
        <v>71</v>
      </c>
      <c r="B93" s="15" t="s">
        <v>89</v>
      </c>
      <c r="C93" s="11">
        <v>80000</v>
      </c>
      <c r="D93" s="21">
        <v>0</v>
      </c>
      <c r="E93" s="21">
        <f t="shared" si="1"/>
        <v>0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Wojtysiak</dc:creator>
  <cp:keywords/>
  <dc:description/>
  <cp:lastModifiedBy>Agnieszka Wojtysiak</cp:lastModifiedBy>
  <cp:lastPrinted>2009-09-30T06:59:01Z</cp:lastPrinted>
  <dcterms:created xsi:type="dcterms:W3CDTF">2009-04-23T07:11:27Z</dcterms:created>
  <dcterms:modified xsi:type="dcterms:W3CDTF">2009-09-30T07:06:15Z</dcterms:modified>
  <cp:category/>
  <cp:version/>
  <cp:contentType/>
  <cp:contentStatus/>
</cp:coreProperties>
</file>